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RRHH\Nomina\2016\"/>
    </mc:Choice>
  </mc:AlternateContent>
  <bookViews>
    <workbookView xWindow="0" yWindow="0" windowWidth="24000" windowHeight="9735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9" i="1" l="1"/>
  <c r="L47" i="1"/>
  <c r="L44" i="1"/>
  <c r="L31" i="1"/>
  <c r="L45" i="1" l="1"/>
  <c r="H34" i="1" l="1"/>
  <c r="L53" i="1"/>
  <c r="L52" i="1"/>
  <c r="L50" i="1"/>
  <c r="L46" i="1"/>
  <c r="L39" i="1"/>
  <c r="L38" i="1"/>
  <c r="L36" i="1"/>
  <c r="L34" i="1"/>
  <c r="L33" i="1"/>
  <c r="L32" i="1"/>
  <c r="L30" i="1"/>
  <c r="L29" i="1"/>
  <c r="L21" i="1"/>
  <c r="L19" i="1"/>
  <c r="J34" i="1" l="1"/>
  <c r="K34" i="1" s="1"/>
  <c r="J43" i="1" l="1"/>
  <c r="H43" i="1"/>
  <c r="K43" i="1" l="1"/>
  <c r="M43" i="1" s="1"/>
  <c r="J28" i="1"/>
  <c r="J26" i="1"/>
  <c r="K26" i="1" l="1"/>
  <c r="M26" i="1" s="1"/>
  <c r="I35" i="1"/>
  <c r="I23" i="1"/>
  <c r="K51" i="1" l="1"/>
  <c r="K20" i="1" l="1"/>
  <c r="M20" i="1" s="1"/>
  <c r="K21" i="1"/>
  <c r="M21" i="1" s="1"/>
  <c r="K22" i="1"/>
  <c r="M22" i="1" s="1"/>
  <c r="K23" i="1"/>
  <c r="M23" i="1" s="1"/>
  <c r="K24" i="1"/>
  <c r="K25" i="1"/>
  <c r="M25" i="1" s="1"/>
  <c r="K27" i="1"/>
  <c r="M27" i="1" s="1"/>
  <c r="K36" i="1"/>
  <c r="K29" i="1"/>
  <c r="K30" i="1"/>
  <c r="M30" i="1" s="1"/>
  <c r="K31" i="1"/>
  <c r="M31" i="1" s="1"/>
  <c r="K32" i="1"/>
  <c r="M32" i="1" s="1"/>
  <c r="K33" i="1"/>
  <c r="M33" i="1" s="1"/>
  <c r="M34" i="1"/>
  <c r="K35" i="1"/>
  <c r="M35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M51" i="1"/>
  <c r="K52" i="1"/>
  <c r="M52" i="1" s="1"/>
  <c r="K53" i="1"/>
  <c r="M53" i="1" s="1"/>
  <c r="K19" i="1"/>
  <c r="M19" i="1" s="1"/>
  <c r="M24" i="1" l="1"/>
  <c r="M29" i="1"/>
  <c r="M36" i="1"/>
  <c r="K28" i="1"/>
  <c r="M28" i="1" s="1"/>
  <c r="M54" i="1" l="1"/>
  <c r="J54" i="1"/>
  <c r="I54" i="1"/>
  <c r="L54" i="1" l="1"/>
  <c r="K54" i="1" l="1"/>
  <c r="H54" i="1"/>
  <c r="G54" i="1"/>
  <c r="F54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<sst xmlns="http://schemas.openxmlformats.org/spreadsheetml/2006/main" count="159" uniqueCount="85">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</sst>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164" fontId="4" fillId="0" borderId="14" xfId="1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7"/>
  <sheetViews>
    <sheetView tabSelected="1" topLeftCell="A16" zoomScale="40" zoomScaleNormal="40" zoomScaleSheetLayoutView="20" zoomScalePageLayoutView="50" workbookViewId="0">
      <selection activeCell="F69" sqref="F69"/>
    </sheetView>
  </sheetViews>
  <sheetFormatPr baseColWidth="10" defaultColWidth="9.140625" defaultRowHeight="27" x14ac:dyDescent="0.2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x14ac:dyDescent="0.2"/>
    <row r="10" spans="1:13" s="1" customFormat="1" ht="27.75" x14ac:dyDescent="0.2">
      <c r="A10" s="45" t="s">
        <v>68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s="1" customFormat="1" ht="27.75" x14ac:dyDescent="0.2">
      <c r="A11" s="49" t="s">
        <v>81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1" customFormat="1" ht="27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45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1" customFormat="1" ht="27.75" x14ac:dyDescent="0.2">
      <c r="A14" s="53" t="s">
        <v>84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1" customFormat="1" ht="27.75" thickBot="1" x14ac:dyDescent="0.25"/>
    <row r="16" spans="1:13" ht="41.25" customHeight="1" x14ac:dyDescent="0.2">
      <c r="A16" s="46" t="s">
        <v>8</v>
      </c>
      <c r="B16" s="42" t="s">
        <v>3</v>
      </c>
      <c r="C16" s="42" t="s">
        <v>10</v>
      </c>
      <c r="D16" s="42" t="s">
        <v>4</v>
      </c>
      <c r="E16" s="42" t="s">
        <v>9</v>
      </c>
      <c r="F16" s="29" t="s">
        <v>6</v>
      </c>
      <c r="G16" s="32" t="s">
        <v>72</v>
      </c>
      <c r="H16" s="50" t="s">
        <v>2</v>
      </c>
      <c r="I16" s="51"/>
      <c r="J16" s="51"/>
      <c r="K16" s="52"/>
      <c r="L16" s="39" t="s">
        <v>75</v>
      </c>
      <c r="M16" s="46" t="s">
        <v>7</v>
      </c>
    </row>
    <row r="17" spans="1:14" ht="27" customHeight="1" x14ac:dyDescent="0.2">
      <c r="A17" s="47"/>
      <c r="B17" s="43"/>
      <c r="C17" s="43"/>
      <c r="D17" s="43"/>
      <c r="E17" s="43"/>
      <c r="F17" s="30"/>
      <c r="G17" s="33"/>
      <c r="H17" s="35" t="s">
        <v>1</v>
      </c>
      <c r="I17" s="35" t="s">
        <v>73</v>
      </c>
      <c r="J17" s="35" t="s">
        <v>0</v>
      </c>
      <c r="K17" s="36" t="s">
        <v>74</v>
      </c>
      <c r="L17" s="40"/>
      <c r="M17" s="47"/>
    </row>
    <row r="18" spans="1:14" ht="69.75" customHeight="1" thickBot="1" x14ac:dyDescent="0.25">
      <c r="A18" s="48"/>
      <c r="B18" s="44"/>
      <c r="C18" s="44"/>
      <c r="D18" s="44"/>
      <c r="E18" s="44"/>
      <c r="F18" s="31"/>
      <c r="G18" s="34"/>
      <c r="H18" s="34"/>
      <c r="I18" s="34"/>
      <c r="J18" s="34"/>
      <c r="K18" s="37"/>
      <c r="L18" s="41"/>
      <c r="M18" s="48"/>
    </row>
    <row r="19" spans="1:14" s="11" customFormat="1" x14ac:dyDescent="0.35">
      <c r="A19" s="25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f>1000</f>
        <v>1000</v>
      </c>
      <c r="M19" s="10">
        <f>F19-G19-K19-L19</f>
        <v>153044.38999999998</v>
      </c>
    </row>
    <row r="20" spans="1:14" s="11" customFormat="1" x14ac:dyDescent="0.35">
      <c r="A20" s="26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3" si="0">H20+I20+J20</f>
        <v>7731.42</v>
      </c>
      <c r="L20" s="9">
        <v>0</v>
      </c>
      <c r="M20" s="14">
        <f t="shared" ref="M20:M53" si="1">F20-G20-K20-L20</f>
        <v>129178.16000000002</v>
      </c>
    </row>
    <row r="21" spans="1:14" s="11" customFormat="1" x14ac:dyDescent="0.35">
      <c r="A21" s="26">
        <f t="shared" ref="A21:A53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 x14ac:dyDescent="0.35">
      <c r="A22" s="26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 x14ac:dyDescent="0.35">
      <c r="A23" s="26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 x14ac:dyDescent="0.35">
      <c r="A24" s="26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 x14ac:dyDescent="0.35">
      <c r="A25" s="26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v>2783.52</v>
      </c>
      <c r="M25" s="14">
        <f t="shared" si="1"/>
        <v>30147.98</v>
      </c>
      <c r="N25" s="15"/>
    </row>
    <row r="26" spans="1:14" s="1" customFormat="1" x14ac:dyDescent="0.35">
      <c r="A26" s="26">
        <f t="shared" si="2"/>
        <v>8</v>
      </c>
      <c r="B26" s="5" t="s">
        <v>76</v>
      </c>
      <c r="C26" s="6" t="s">
        <v>43</v>
      </c>
      <c r="D26" s="6" t="s">
        <v>77</v>
      </c>
      <c r="E26" s="13" t="s">
        <v>67</v>
      </c>
      <c r="F26" s="28">
        <v>40000</v>
      </c>
      <c r="G26" s="9">
        <v>529.39</v>
      </c>
      <c r="H26" s="9">
        <v>1216</v>
      </c>
      <c r="I26" s="9"/>
      <c r="J26" s="9">
        <f>F26*2.87%</f>
        <v>1148</v>
      </c>
      <c r="K26" s="9">
        <f t="shared" ref="K26" si="3">H26+I26+J26</f>
        <v>2364</v>
      </c>
      <c r="L26" s="9">
        <v>0</v>
      </c>
      <c r="M26" s="14">
        <f>F26-G26-K26-L26</f>
        <v>37106.61</v>
      </c>
    </row>
    <row r="27" spans="1:14" s="1" customFormat="1" x14ac:dyDescent="0.35">
      <c r="A27" s="26">
        <f t="shared" si="2"/>
        <v>9</v>
      </c>
      <c r="B27" s="5" t="s">
        <v>19</v>
      </c>
      <c r="C27" s="6" t="s">
        <v>44</v>
      </c>
      <c r="D27" s="6" t="s">
        <v>55</v>
      </c>
      <c r="E27" s="13" t="s">
        <v>67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 x14ac:dyDescent="0.35">
      <c r="A28" s="26">
        <f t="shared" si="2"/>
        <v>10</v>
      </c>
      <c r="B28" s="5" t="s">
        <v>80</v>
      </c>
      <c r="C28" s="6" t="s">
        <v>44</v>
      </c>
      <c r="D28" s="6" t="s">
        <v>63</v>
      </c>
      <c r="E28" s="13" t="s">
        <v>67</v>
      </c>
      <c r="F28" s="28">
        <v>20000</v>
      </c>
      <c r="G28" s="9">
        <v>0</v>
      </c>
      <c r="H28" s="9">
        <v>608</v>
      </c>
      <c r="I28" s="9"/>
      <c r="J28" s="9">
        <f>F28*2.87%</f>
        <v>574</v>
      </c>
      <c r="K28" s="9">
        <f t="shared" si="0"/>
        <v>1182</v>
      </c>
      <c r="L28" s="9">
        <v>0</v>
      </c>
      <c r="M28" s="14">
        <f t="shared" si="1"/>
        <v>18818</v>
      </c>
    </row>
    <row r="29" spans="1:14" s="1" customFormat="1" x14ac:dyDescent="0.35">
      <c r="A29" s="26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2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f>1500</f>
        <v>1500</v>
      </c>
      <c r="M29" s="14">
        <f t="shared" si="1"/>
        <v>50598.21</v>
      </c>
    </row>
    <row r="30" spans="1:14" s="1" customFormat="1" x14ac:dyDescent="0.35">
      <c r="A30" s="26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2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f>500+3993.93</f>
        <v>4493.93</v>
      </c>
      <c r="M30" s="14">
        <f t="shared" si="1"/>
        <v>18104.809999999998</v>
      </c>
    </row>
    <row r="31" spans="1:14" s="1" customFormat="1" x14ac:dyDescent="0.35">
      <c r="A31" s="26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28">
        <v>85000</v>
      </c>
      <c r="G31" s="9">
        <v>0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2000+6380.58+100</f>
        <v>8480.58</v>
      </c>
      <c r="M31" s="14">
        <f>F31-G31-K31-L31</f>
        <v>70572.160000000003</v>
      </c>
    </row>
    <row r="32" spans="1:14" s="1" customFormat="1" x14ac:dyDescent="0.35">
      <c r="A32" s="26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1500+2807.45</f>
        <v>4307.45</v>
      </c>
      <c r="M32" s="14">
        <f t="shared" si="1"/>
        <v>23919.55</v>
      </c>
    </row>
    <row r="33" spans="1:13" s="1" customFormat="1" x14ac:dyDescent="0.35">
      <c r="A33" s="26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</f>
        <v>500</v>
      </c>
      <c r="M33" s="14">
        <f t="shared" si="1"/>
        <v>44604.26</v>
      </c>
    </row>
    <row r="34" spans="1:13" s="1" customFormat="1" x14ac:dyDescent="0.35">
      <c r="A34" s="26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 x14ac:dyDescent="0.35">
      <c r="A35" s="26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2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9">
        <v>0</v>
      </c>
      <c r="M35" s="14">
        <f t="shared" si="1"/>
        <v>51359.199999999997</v>
      </c>
    </row>
    <row r="36" spans="1:13" s="1" customFormat="1" x14ac:dyDescent="0.35">
      <c r="A36" s="26">
        <f t="shared" si="2"/>
        <v>18</v>
      </c>
      <c r="B36" s="5" t="s">
        <v>20</v>
      </c>
      <c r="C36" s="6" t="s">
        <v>79</v>
      </c>
      <c r="D36" s="6" t="s">
        <v>78</v>
      </c>
      <c r="E36" s="13" t="s">
        <v>67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2500+1531.34</f>
        <v>4031.34</v>
      </c>
      <c r="M36" s="14">
        <f>F36-G36-K36-L36</f>
        <v>45042.28</v>
      </c>
    </row>
    <row r="37" spans="1:13" s="1" customFormat="1" x14ac:dyDescent="0.35">
      <c r="A37" s="26">
        <f t="shared" si="2"/>
        <v>19</v>
      </c>
      <c r="B37" s="5" t="s">
        <v>27</v>
      </c>
      <c r="C37" s="6" t="s">
        <v>48</v>
      </c>
      <c r="D37" s="6" t="s">
        <v>58</v>
      </c>
      <c r="E37" s="13" t="s">
        <v>67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 x14ac:dyDescent="0.35">
      <c r="A38" s="26">
        <f t="shared" si="2"/>
        <v>20</v>
      </c>
      <c r="B38" s="5" t="s">
        <v>28</v>
      </c>
      <c r="C38" s="6" t="s">
        <v>48</v>
      </c>
      <c r="D38" s="6" t="s">
        <v>58</v>
      </c>
      <c r="E38" s="13" t="s">
        <v>67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 x14ac:dyDescent="0.35">
      <c r="A39" s="26">
        <f t="shared" si="2"/>
        <v>21</v>
      </c>
      <c r="B39" s="5" t="s">
        <v>29</v>
      </c>
      <c r="C39" s="6" t="s">
        <v>48</v>
      </c>
      <c r="D39" s="6" t="s">
        <v>58</v>
      </c>
      <c r="E39" s="13" t="s">
        <v>67</v>
      </c>
      <c r="F39" s="28">
        <v>75000</v>
      </c>
      <c r="G39" s="9">
        <v>0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69567.5</v>
      </c>
    </row>
    <row r="40" spans="1:13" s="1" customFormat="1" x14ac:dyDescent="0.35">
      <c r="A40" s="26">
        <f t="shared" si="2"/>
        <v>22</v>
      </c>
      <c r="B40" s="5" t="s">
        <v>30</v>
      </c>
      <c r="C40" s="6" t="s">
        <v>48</v>
      </c>
      <c r="D40" s="6" t="s">
        <v>58</v>
      </c>
      <c r="E40" s="13" t="s">
        <v>67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 x14ac:dyDescent="0.35">
      <c r="A41" s="26">
        <f t="shared" si="2"/>
        <v>23</v>
      </c>
      <c r="B41" s="5" t="s">
        <v>31</v>
      </c>
      <c r="C41" s="6" t="s">
        <v>48</v>
      </c>
      <c r="D41" s="6" t="s">
        <v>58</v>
      </c>
      <c r="E41" s="13" t="s">
        <v>67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 x14ac:dyDescent="0.35">
      <c r="A42" s="26">
        <f t="shared" si="2"/>
        <v>24</v>
      </c>
      <c r="B42" s="5" t="s">
        <v>32</v>
      </c>
      <c r="C42" s="6" t="s">
        <v>48</v>
      </c>
      <c r="D42" s="6" t="s">
        <v>59</v>
      </c>
      <c r="E42" s="13" t="s">
        <v>67</v>
      </c>
      <c r="F42" s="28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9">
        <v>0</v>
      </c>
      <c r="M42" s="14">
        <f t="shared" si="1"/>
        <v>48317.89</v>
      </c>
    </row>
    <row r="43" spans="1:13" s="1" customFormat="1" x14ac:dyDescent="0.35">
      <c r="A43" s="26">
        <f t="shared" si="2"/>
        <v>25</v>
      </c>
      <c r="B43" s="5" t="s">
        <v>83</v>
      </c>
      <c r="C43" s="6" t="s">
        <v>48</v>
      </c>
      <c r="D43" s="6" t="s">
        <v>82</v>
      </c>
      <c r="E43" s="13" t="s">
        <v>67</v>
      </c>
      <c r="F43" s="28">
        <v>20000</v>
      </c>
      <c r="G43" s="9">
        <v>0</v>
      </c>
      <c r="H43" s="9">
        <f>F43*3.04%</f>
        <v>608</v>
      </c>
      <c r="I43" s="9"/>
      <c r="J43" s="9">
        <f>F43*2.87%</f>
        <v>574</v>
      </c>
      <c r="K43" s="9">
        <f t="shared" ref="K43" si="4">H43+I43+J43</f>
        <v>1182</v>
      </c>
      <c r="L43" s="9">
        <v>0</v>
      </c>
      <c r="M43" s="14">
        <f t="shared" ref="M43" si="5">F43-G43-K43-L43</f>
        <v>18818</v>
      </c>
    </row>
    <row r="44" spans="1:13" s="1" customFormat="1" x14ac:dyDescent="0.35">
      <c r="A44" s="26">
        <f t="shared" si="2"/>
        <v>26</v>
      </c>
      <c r="B44" s="5" t="s">
        <v>33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500+3062.68</f>
        <v>3562.68</v>
      </c>
      <c r="M44" s="14">
        <f t="shared" si="1"/>
        <v>7728.119999999999</v>
      </c>
    </row>
    <row r="45" spans="1:13" s="1" customFormat="1" x14ac:dyDescent="0.35">
      <c r="A45" s="26">
        <f t="shared" si="2"/>
        <v>27</v>
      </c>
      <c r="B45" s="5" t="s">
        <v>34</v>
      </c>
      <c r="C45" s="6" t="s">
        <v>49</v>
      </c>
      <c r="D45" s="6" t="s">
        <v>60</v>
      </c>
      <c r="E45" s="13" t="s">
        <v>67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 x14ac:dyDescent="0.35">
      <c r="A46" s="26">
        <f t="shared" si="2"/>
        <v>28</v>
      </c>
      <c r="B46" s="5" t="s">
        <v>35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1000+1100.16</f>
        <v>2100.16</v>
      </c>
      <c r="M46" s="14">
        <f t="shared" si="1"/>
        <v>13895.14</v>
      </c>
    </row>
    <row r="47" spans="1:13" s="1" customFormat="1" x14ac:dyDescent="0.35">
      <c r="A47" s="26">
        <f t="shared" si="2"/>
        <v>29</v>
      </c>
      <c r="B47" s="5" t="s">
        <v>36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>
        <v>923.76</v>
      </c>
      <c r="J47" s="9">
        <v>487.9</v>
      </c>
      <c r="K47" s="9">
        <f t="shared" si="0"/>
        <v>1928.46</v>
      </c>
      <c r="L47" s="9">
        <f>300+916.8</f>
        <v>1216.8</v>
      </c>
      <c r="M47" s="14">
        <f t="shared" si="1"/>
        <v>13854.740000000002</v>
      </c>
    </row>
    <row r="48" spans="1:13" s="1" customFormat="1" x14ac:dyDescent="0.35">
      <c r="A48" s="26">
        <f t="shared" si="2"/>
        <v>30</v>
      </c>
      <c r="B48" s="5" t="s">
        <v>37</v>
      </c>
      <c r="C48" s="6" t="s">
        <v>49</v>
      </c>
      <c r="D48" s="6" t="s">
        <v>61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 x14ac:dyDescent="0.35">
      <c r="A49" s="26">
        <f t="shared" si="2"/>
        <v>31</v>
      </c>
      <c r="B49" s="5" t="s">
        <v>38</v>
      </c>
      <c r="C49" s="6" t="s">
        <v>49</v>
      </c>
      <c r="D49" s="6" t="s">
        <v>62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 x14ac:dyDescent="0.35">
      <c r="A50" s="26">
        <f t="shared" si="2"/>
        <v>32</v>
      </c>
      <c r="B50" s="5" t="s">
        <v>39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900+516.4</f>
        <v>1416.4</v>
      </c>
      <c r="M50" s="14">
        <f t="shared" si="1"/>
        <v>14578.9</v>
      </c>
    </row>
    <row r="51" spans="1:109" s="1" customFormat="1" x14ac:dyDescent="0.35">
      <c r="A51" s="26">
        <f t="shared" si="2"/>
        <v>33</v>
      </c>
      <c r="B51" s="5" t="s">
        <v>40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 x14ac:dyDescent="0.35">
      <c r="A52" s="26">
        <f t="shared" si="2"/>
        <v>34</v>
      </c>
      <c r="B52" s="5" t="s">
        <v>41</v>
      </c>
      <c r="C52" s="6" t="s">
        <v>49</v>
      </c>
      <c r="D52" s="6" t="s">
        <v>61</v>
      </c>
      <c r="E52" s="13" t="s">
        <v>67</v>
      </c>
      <c r="F52" s="8">
        <v>17000</v>
      </c>
      <c r="G52" s="9">
        <v>0</v>
      </c>
      <c r="H52" s="9">
        <v>516.79999999999995</v>
      </c>
      <c r="I52" s="9"/>
      <c r="J52" s="9">
        <v>487.9</v>
      </c>
      <c r="K52" s="9">
        <f t="shared" si="0"/>
        <v>1004.6999999999999</v>
      </c>
      <c r="L52" s="9">
        <f>600+2630.87</f>
        <v>3230.87</v>
      </c>
      <c r="M52" s="14">
        <f t="shared" si="1"/>
        <v>12764.43</v>
      </c>
    </row>
    <row r="53" spans="1:109" s="1" customFormat="1" x14ac:dyDescent="0.35">
      <c r="A53" s="26">
        <f t="shared" si="2"/>
        <v>35</v>
      </c>
      <c r="B53" s="5" t="s">
        <v>42</v>
      </c>
      <c r="C53" s="6" t="s">
        <v>49</v>
      </c>
      <c r="D53" s="6" t="s">
        <v>60</v>
      </c>
      <c r="E53" s="13" t="s">
        <v>67</v>
      </c>
      <c r="F53" s="8">
        <v>12000</v>
      </c>
      <c r="G53" s="9">
        <v>0</v>
      </c>
      <c r="H53" s="9">
        <v>364.8</v>
      </c>
      <c r="I53" s="9"/>
      <c r="J53" s="9">
        <v>344.4</v>
      </c>
      <c r="K53" s="9">
        <f t="shared" si="0"/>
        <v>709.2</v>
      </c>
      <c r="L53" s="9">
        <f>600+1925.28</f>
        <v>2525.2799999999997</v>
      </c>
      <c r="M53" s="14">
        <f t="shared" si="1"/>
        <v>8765.52</v>
      </c>
    </row>
    <row r="54" spans="1:109" s="1" customFormat="1" ht="27.75" x14ac:dyDescent="0.2">
      <c r="A54" s="27"/>
      <c r="B54" s="16" t="s">
        <v>11</v>
      </c>
      <c r="C54" s="17"/>
      <c r="D54" s="17"/>
      <c r="E54" s="17"/>
      <c r="F54" s="18">
        <f t="shared" ref="F54:H54" si="7">SUM(F19:F53)</f>
        <v>2055000</v>
      </c>
      <c r="G54" s="19">
        <f t="shared" si="7"/>
        <v>195053.69</v>
      </c>
      <c r="H54" s="19">
        <f t="shared" si="7"/>
        <v>50351.520000000026</v>
      </c>
      <c r="I54" s="19">
        <f t="shared" ref="I54:L54" si="8">SUM(I19:I53)</f>
        <v>9237.6</v>
      </c>
      <c r="J54" s="19">
        <f t="shared" si="8"/>
        <v>58895.270000000019</v>
      </c>
      <c r="K54" s="19">
        <f t="shared" si="8"/>
        <v>118484.38999999998</v>
      </c>
      <c r="L54" s="19">
        <f t="shared" si="8"/>
        <v>53982.610000000008</v>
      </c>
      <c r="M54" s="20">
        <f>SUM(M19:M53)</f>
        <v>1687479.31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 ht="27.75" x14ac:dyDescent="0.2">
      <c r="A55" s="2"/>
      <c r="B55" s="2"/>
      <c r="C55" s="2"/>
      <c r="D55" s="2"/>
      <c r="E55" s="2"/>
      <c r="F55" s="2"/>
      <c r="G55" s="2"/>
      <c r="H55" s="22"/>
      <c r="I55" s="23"/>
      <c r="J55" s="22"/>
      <c r="K55" s="22"/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</row>
    <row r="56" spans="1:109" s="1" customForma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15"/>
      <c r="K56" s="15"/>
      <c r="L56" s="15"/>
      <c r="M56" s="15"/>
    </row>
    <row r="57" spans="1:109" s="1" customFormat="1" x14ac:dyDescent="0.2">
      <c r="B57" s="11"/>
      <c r="C57" s="11"/>
      <c r="H57" s="15"/>
      <c r="J57" s="15"/>
      <c r="K57" s="15"/>
      <c r="L57" s="15"/>
      <c r="M57" s="15"/>
    </row>
  </sheetData>
  <mergeCells count="19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F16:F18"/>
    <mergeCell ref="G16:G18"/>
    <mergeCell ref="I17:I18"/>
    <mergeCell ref="K17:K18"/>
    <mergeCell ref="A56:I56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Adanel Virgilio Pérez Gómez</cp:lastModifiedBy>
  <cp:lastPrinted>2016-05-30T13:18:43Z</cp:lastPrinted>
  <dcterms:created xsi:type="dcterms:W3CDTF">2006-07-11T17:39:34Z</dcterms:created>
  <dcterms:modified xsi:type="dcterms:W3CDTF">2016-05-30T13:19:46Z</dcterms:modified>
</cp:coreProperties>
</file>