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Plantilla Ejecución " sheetId="1" r:id="rId1"/>
  </sheets>
  <definedNames>
    <definedName name="_xlnm.Print_Area" localSheetId="0">'Plantilla Ejecución '!$A$1:$O$105</definedName>
  </definedNames>
  <calcPr fullCalcOnLoad="1"/>
</workbook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<sst xmlns="http://schemas.openxmlformats.org/spreadsheetml/2006/main" count="96" uniqueCount="96">
  <si>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</si>
  <si>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</si>
  <si>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</si>
  <si>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</si>
  <si>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</si>
  <si>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</si>
  <si>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</si>
  <si>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</si>
  <si>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</si>
  <si>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</si>
  <si>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</si>
  <si>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</si>
  <si>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</si>
  <si>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</si>
  <si>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</si>
  <si>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</si>
  <si>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</si>
  <si>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</si>
  <si>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</si>
  <si>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</si>
  <si>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</si>
  <si>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</si>
  <si>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</si>
  <si>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</si>
  <si>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</si>
  <si>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</si>
  <si>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</si>
  <si>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</si>
  <si>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</si>
  <si>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</si>
  <si>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</si>
  <si>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</si>
  <si>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</si>
  <si>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</si>
  <si>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</si>
  <si>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</si>
  <si>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</si>
  <si>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</si>
  <si>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</si>
  <si>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</si>
  <si>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</si>
  <si>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</si>
  <si>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</si>
  <si>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</si>
  <si>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</si>
  <si>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</si>
  <si>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</si>
  <si>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</si>
  <si>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</si>
  <si>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</si>
  <si>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</si>
  <si>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</si>
  <si>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</si>
  <si>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</si>
  <si>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</si>
  <si>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</si>
  <si>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</si>
  <si>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</si>
  <si>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</si>
  <si>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</si>
  <si>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</si>
  <si>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</si>
  <si>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</si>
  <si>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</si>
  <si>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</si>
  <si>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</si>
  <si>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</si>
  <si>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</si>
  <si>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</si>
  <si>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</si>
  <si>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</si>
  <si>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</si>
  <si>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</si>
  <si>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</si>
  <si>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</si>
  <si>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</si>
  <si>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</si>
  <si>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</si>
  <si>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</si>
  <si>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</si>
  <si>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</si>
  <si>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</si>
  <si>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</si>
  <si>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</si>
  <si>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</si>
  <si>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</si>
  <si>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</si>
  <si>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</si>
  <si>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</si>
  <si>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</si>
  <si>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</si>
  <si>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</si>
  <si>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Encargada Departamento Administrativo y Financiero</t>
  </si>
  <si>
    <t>total</t>
  </si>
  <si>
    <t>Año 2022</t>
  </si>
  <si>
    <t>Gabriela Calderon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</si>
</sst>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170" fontId="4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1" fillId="33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vertical="center" wrapText="1"/>
    </xf>
    <xf numFmtId="0" fontId="42" fillId="34" borderId="0" xfId="0" applyFont="1" applyFill="1" applyBorder="1" applyAlignment="1">
      <alignment horizontal="center" vertical="center" wrapText="1"/>
    </xf>
    <xf numFmtId="170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1" fillId="0" borderId="10" xfId="47" applyFont="1" applyBorder="1" applyAlignment="1">
      <alignment horizontal="left" vertical="center" wrapText="1"/>
    </xf>
    <xf numFmtId="43" fontId="41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41" fillId="0" borderId="0" xfId="0" applyNumberFormat="1" applyFont="1" applyAlignment="1">
      <alignment/>
    </xf>
    <xf numFmtId="43" fontId="2" fillId="0" borderId="0" xfId="47" applyFont="1" applyFill="1" applyAlignment="1">
      <alignment/>
    </xf>
    <xf numFmtId="170" fontId="3" fillId="0" borderId="0" xfId="47" applyNumberFormat="1" applyFont="1" applyFill="1" applyBorder="1" applyAlignment="1">
      <alignment horizontal="right"/>
    </xf>
    <xf numFmtId="43" fontId="4" fillId="0" borderId="0" xfId="47" applyFont="1" applyFill="1" applyBorder="1" applyAlignment="1">
      <alignment horizontal="right"/>
    </xf>
    <xf numFmtId="170" fontId="3" fillId="0" borderId="0" xfId="47" applyNumberFormat="1" applyFont="1" applyFill="1" applyAlignment="1">
      <alignment/>
    </xf>
    <xf numFmtId="43" fontId="6" fillId="35" borderId="0" xfId="47" applyFont="1" applyFill="1" applyAlignment="1">
      <alignment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41" fillId="0" borderId="0" xfId="47" applyFont="1" applyAlignment="1">
      <alignment wrapText="1"/>
    </xf>
    <xf numFmtId="43" fontId="0" fillId="0" borderId="0" xfId="47" applyFont="1" applyAlignment="1">
      <alignment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5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43" fontId="5" fillId="0" borderId="12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5" fillId="0" borderId="0" xfId="47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133350</xdr:rowOff>
    </xdr:from>
    <xdr:to>
      <xdr:col>9</xdr:col>
      <xdr:colOff>342900</xdr:colOff>
      <xdr:row>6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335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103"/>
  <sheetViews>
    <sheetView showGridLines="0" tabSelected="1" zoomScalePageLayoutView="0" workbookViewId="0" topLeftCell="A70">
      <selection activeCell="I104" sqref="I104"/>
    </sheetView>
  </sheetViews>
  <sheetFormatPr defaultColWidth="9.140625" defaultRowHeight="15"/>
  <cols>
    <col min="1" max="1" width="40.00390625" style="0" customWidth="1"/>
    <col min="2" max="2" width="6.00390625" style="0" bestFit="1" customWidth="1"/>
    <col min="3" max="3" width="12.8515625" style="0" bestFit="1" customWidth="1"/>
    <col min="4" max="5" width="14.140625" style="0" bestFit="1" customWidth="1"/>
    <col min="6" max="6" width="13.140625" style="0" bestFit="1" customWidth="1"/>
    <col min="7" max="7" width="14.140625" style="0" bestFit="1" customWidth="1"/>
    <col min="8" max="12" width="13.140625" style="0" bestFit="1" customWidth="1"/>
    <col min="13" max="13" width="13.57421875" style="0" bestFit="1" customWidth="1"/>
    <col min="14" max="14" width="13.140625" style="0" bestFit="1" customWidth="1"/>
    <col min="15" max="15" width="17.140625" style="0" customWidth="1"/>
    <col min="16" max="16" width="15.00390625" style="0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7" ht="15">
      <c r="O7" s="33"/>
    </row>
    <row r="8" spans="1:16" ht="18.75" customHeight="1">
      <c r="A8" s="48" t="s">
        <v>94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1"/>
      <c r="P8" s="15"/>
    </row>
    <row r="9" spans="1:16" ht="15.75" customHeight="1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P9" s="15"/>
    </row>
    <row r="10" spans="1:16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P10" s="15"/>
    </row>
    <row r="11" ht="15">
      <c r="P11" s="15"/>
    </row>
    <row r="12" spans="1:27" ht="15.75">
      <c r="A12" s="12" t="s">
        <v>0</v>
      </c>
      <c r="B12" s="13" t="s">
        <v>91</v>
      </c>
      <c r="C12" s="13" t="s">
        <v>78</v>
      </c>
      <c r="D12" s="13" t="s">
        <v>79</v>
      </c>
      <c r="E12" s="13" t="s">
        <v>80</v>
      </c>
      <c r="F12" s="13" t="s">
        <v>81</v>
      </c>
      <c r="G12" s="13" t="s">
        <v>82</v>
      </c>
      <c r="H12" s="13" t="s">
        <v>83</v>
      </c>
      <c r="I12" s="13" t="s">
        <v>84</v>
      </c>
      <c r="J12" s="13" t="s">
        <v>85</v>
      </c>
      <c r="K12" s="13" t="s">
        <v>86</v>
      </c>
      <c r="L12" s="13" t="s">
        <v>87</v>
      </c>
      <c r="M12" s="13" t="s">
        <v>88</v>
      </c>
      <c r="N12" s="13" t="s">
        <v>89</v>
      </c>
      <c r="O12" s="13" t="s">
        <v>93</v>
      </c>
      <c r="Z12" s="21"/>
      <c r="AA12" s="21"/>
    </row>
    <row r="13" spans="1:27" ht="15">
      <c r="A13" s="1" t="s">
        <v>1</v>
      </c>
      <c r="B13" s="16"/>
      <c r="C13" s="16">
        <f>+C14+C20</f>
        <v>3095533.6999999997</v>
      </c>
      <c r="D13" s="16">
        <f>+D14+D20+D30+D40</f>
        <v>5116391.73</v>
      </c>
      <c r="E13" s="16">
        <f>+E14+E20+E30</f>
        <v>5739876.4799999995</v>
      </c>
      <c r="F13" s="16">
        <f>+F14+F20+F30</f>
        <v>0</v>
      </c>
      <c r="G13" s="16">
        <f>+G14+G20+G30</f>
        <v>0</v>
      </c>
      <c r="H13" s="16">
        <f>+H14+H20+H30+H81+H56</f>
        <v>0</v>
      </c>
      <c r="I13" s="16">
        <f>+I14+I20+I30+I56</f>
        <v>0</v>
      </c>
      <c r="J13" s="16">
        <f>+J14+J20+J30+J56</f>
        <v>0</v>
      </c>
      <c r="K13" s="16">
        <f>+K14+K20+K30+K56</f>
        <v>0</v>
      </c>
      <c r="L13" s="16">
        <f>+L14+L20+L30+L56</f>
        <v>0</v>
      </c>
      <c r="M13" s="16">
        <f>+M14+M20+M30+M40+M56+M81</f>
        <v>0</v>
      </c>
      <c r="N13" s="16">
        <f>+N14+N20+N30+N40+N56+N81</f>
        <v>0</v>
      </c>
      <c r="O13" s="21">
        <f>+C13+D13+E13+F13+G13+H13+I13+J13+K13+L13+M13+N13</f>
        <v>13951801.91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18" ht="30">
      <c r="A14" s="3" t="s">
        <v>2</v>
      </c>
      <c r="B14" s="18"/>
      <c r="C14" s="32">
        <f>+C15+C16+C19</f>
        <v>2909152.8899999997</v>
      </c>
      <c r="D14" s="19">
        <f>+D15+D16+D19</f>
        <v>2924539.4600000004</v>
      </c>
      <c r="E14" s="19">
        <f>+E15+E16+E19</f>
        <v>2898803.69</v>
      </c>
      <c r="F14" s="19">
        <f>+F15+F16+F19</f>
        <v>0</v>
      </c>
      <c r="G14" s="19">
        <f>+G15+G16+G18+G19</f>
        <v>0</v>
      </c>
      <c r="H14" s="19">
        <f>+H15+H16+H19</f>
        <v>0</v>
      </c>
      <c r="I14" s="19">
        <f>+I15+I16+I19</f>
        <v>0</v>
      </c>
      <c r="J14" s="19">
        <f>+J15+J16+J18+J19</f>
        <v>0</v>
      </c>
      <c r="K14" s="19">
        <f>+K15+K16+K19</f>
        <v>0</v>
      </c>
      <c r="L14" s="19">
        <f>+L15+L16+L19</f>
        <v>0</v>
      </c>
      <c r="M14" s="19">
        <f>+M15+M16+M18+M19</f>
        <v>0</v>
      </c>
      <c r="N14" s="19">
        <f>+N15+N16+N18+N19</f>
        <v>0</v>
      </c>
      <c r="O14" s="21">
        <f>+C14+D14+E14+F14+G14+H14+I14+J14+K14+L14+M14+N14</f>
        <v>8732496.04</v>
      </c>
      <c r="R14" s="20"/>
    </row>
    <row r="15" spans="1:15" ht="15">
      <c r="A15" s="8" t="s">
        <v>3</v>
      </c>
      <c r="B15" s="18"/>
      <c r="C15" s="27">
        <f>2298926.67+30000+55000+125000</f>
        <v>2508926.67</v>
      </c>
      <c r="D15" s="34">
        <f>2299623.33+14000+55000+125000+29072.45</f>
        <v>2522695.7800000003</v>
      </c>
      <c r="E15" s="18">
        <f>2319950+55000+125000</f>
        <v>2499950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</row>
    <row r="16" spans="1:15" ht="15">
      <c r="A16" s="8" t="s">
        <v>4</v>
      </c>
      <c r="C16" s="6">
        <v>41800</v>
      </c>
      <c r="D16" s="21">
        <v>41800</v>
      </c>
      <c r="E16" s="31">
        <v>41800</v>
      </c>
      <c r="F16" s="31"/>
      <c r="G16" s="31"/>
      <c r="H16" s="18"/>
      <c r="I16" s="18"/>
      <c r="J16" s="36"/>
      <c r="K16" s="37"/>
      <c r="L16" s="38"/>
      <c r="M16" s="39"/>
      <c r="N16" s="45"/>
      <c r="O16" s="21"/>
    </row>
    <row r="17" spans="1:15" ht="30">
      <c r="A17" s="8" t="s">
        <v>36</v>
      </c>
      <c r="C17" s="6"/>
      <c r="D17" s="21"/>
      <c r="E17" s="31"/>
      <c r="G17" s="31"/>
      <c r="H17" s="18"/>
      <c r="I17" s="18"/>
      <c r="O17" s="21"/>
    </row>
    <row r="18" spans="1:15" ht="30">
      <c r="A18" s="8" t="s">
        <v>5</v>
      </c>
      <c r="C18" s="6"/>
      <c r="D18" s="21"/>
      <c r="E18" s="31"/>
      <c r="G18" s="31"/>
      <c r="H18" s="18"/>
      <c r="J18" s="37"/>
      <c r="M18" s="40"/>
      <c r="O18" s="21"/>
    </row>
    <row r="19" spans="1:15" ht="30">
      <c r="A19" s="8" t="s">
        <v>6</v>
      </c>
      <c r="C19" s="29">
        <f>18140.47+178133.79+162151.96</f>
        <v>358426.22</v>
      </c>
      <c r="D19" s="30">
        <f>162957.89+178908.32+18177.47</f>
        <v>360043.68000000005</v>
      </c>
      <c r="E19" s="31">
        <f>161515.51+177496.45+18041.73</f>
        <v>357053.69</v>
      </c>
      <c r="F19" s="31"/>
      <c r="G19" s="31"/>
      <c r="H19" s="18"/>
      <c r="I19" s="18"/>
      <c r="J19" s="36"/>
      <c r="K19" s="38"/>
      <c r="L19" s="44"/>
      <c r="M19" s="40"/>
      <c r="O19" s="21"/>
    </row>
    <row r="20" spans="1:15" ht="15">
      <c r="A20" s="3" t="s">
        <v>7</v>
      </c>
      <c r="C20" s="17">
        <f>+C21</f>
        <v>186380.81</v>
      </c>
      <c r="D20" s="22">
        <f>+D21+D22+D24+D26+D27+D28+D29</f>
        <v>1832077.5899999999</v>
      </c>
      <c r="E20" s="19">
        <f>+E21+E25+E26+E27+E28+E29</f>
        <v>2451294.15</v>
      </c>
      <c r="F20" s="19"/>
      <c r="G20" s="19"/>
      <c r="H20" s="22"/>
      <c r="I20" s="22"/>
      <c r="J20" s="22"/>
      <c r="K20" s="19"/>
      <c r="L20" s="22"/>
      <c r="M20" s="22"/>
      <c r="N20" s="22"/>
      <c r="O20" s="21"/>
    </row>
    <row r="21" spans="1:15" ht="15">
      <c r="A21" s="8" t="s">
        <v>8</v>
      </c>
      <c r="C21" s="28">
        <f>122527.58+4384.34+58175.89+393+900</f>
        <v>186380.81</v>
      </c>
      <c r="D21" s="21">
        <f>1006+53158.8+4392.56+40384.62+70789.13</f>
        <v>169731.11000000002</v>
      </c>
      <c r="E21" s="31">
        <f>393+53158.8+4400.02+68795.44</f>
        <v>126747.26000000001</v>
      </c>
      <c r="F21" s="31"/>
      <c r="G21" s="31"/>
      <c r="H21" s="18"/>
      <c r="I21" s="18"/>
      <c r="J21" s="36"/>
      <c r="K21" s="38"/>
      <c r="L21" s="41"/>
      <c r="M21" s="44"/>
      <c r="O21" s="21"/>
    </row>
    <row r="22" spans="1:15" ht="30">
      <c r="A22" s="8" t="s">
        <v>9</v>
      </c>
      <c r="C22" s="6"/>
      <c r="D22" s="21">
        <v>442500</v>
      </c>
      <c r="E22" s="31"/>
      <c r="F22" s="31"/>
      <c r="G22" s="31"/>
      <c r="H22" s="18"/>
      <c r="I22" s="18"/>
      <c r="J22" s="36"/>
      <c r="K22" s="38"/>
      <c r="L22" s="38"/>
      <c r="M22" s="44"/>
      <c r="O22" s="21"/>
    </row>
    <row r="23" spans="1:15" ht="15">
      <c r="A23" s="8" t="s">
        <v>10</v>
      </c>
      <c r="C23" s="6"/>
      <c r="D23" s="21"/>
      <c r="E23" s="31"/>
      <c r="F23" s="31"/>
      <c r="G23" s="31"/>
      <c r="H23" s="35"/>
      <c r="I23" s="18"/>
      <c r="K23" s="37"/>
      <c r="L23" s="43"/>
      <c r="O23" s="21"/>
    </row>
    <row r="24" spans="1:15" ht="18" customHeight="1">
      <c r="A24" s="8" t="s">
        <v>11</v>
      </c>
      <c r="C24" s="6"/>
      <c r="D24" s="21">
        <v>33440</v>
      </c>
      <c r="E24" s="31"/>
      <c r="F24" s="31"/>
      <c r="G24" s="31"/>
      <c r="H24" s="18"/>
      <c r="I24" s="18"/>
      <c r="J24" s="36"/>
      <c r="K24" s="38"/>
      <c r="L24" s="38"/>
      <c r="M24" s="39"/>
      <c r="O24" s="21"/>
    </row>
    <row r="25" spans="1:15" ht="15">
      <c r="A25" s="8" t="s">
        <v>12</v>
      </c>
      <c r="C25" s="28"/>
      <c r="D25" s="21"/>
      <c r="E25" s="31">
        <v>1055392</v>
      </c>
      <c r="F25" s="31"/>
      <c r="G25" s="31"/>
      <c r="H25" s="18"/>
      <c r="I25" s="18"/>
      <c r="J25" s="36"/>
      <c r="K25" s="38"/>
      <c r="L25" s="39"/>
      <c r="M25" s="44"/>
      <c r="N25" s="45"/>
      <c r="O25" s="21"/>
    </row>
    <row r="26" spans="1:15" ht="15">
      <c r="A26" s="8" t="s">
        <v>13</v>
      </c>
      <c r="C26" s="6"/>
      <c r="D26" s="21">
        <f>468007.62+76363.07</f>
        <v>544370.69</v>
      </c>
      <c r="E26" s="31">
        <v>471954.41</v>
      </c>
      <c r="F26" s="31"/>
      <c r="G26" s="31"/>
      <c r="H26" s="18"/>
      <c r="I26" s="18"/>
      <c r="J26" s="36"/>
      <c r="K26" s="37"/>
      <c r="L26" s="38"/>
      <c r="M26" s="39"/>
      <c r="O26" s="21"/>
    </row>
    <row r="27" spans="1:15" ht="45">
      <c r="A27" s="8" t="s">
        <v>14</v>
      </c>
      <c r="C27" s="6"/>
      <c r="D27" s="21">
        <f>84488+6587.79</f>
        <v>91075.79</v>
      </c>
      <c r="E27" s="47">
        <f>38350+5793.74+25000+28320</f>
        <v>97463.73999999999</v>
      </c>
      <c r="F27" s="31"/>
      <c r="G27" s="31"/>
      <c r="H27" s="18"/>
      <c r="I27" s="18"/>
      <c r="K27" s="38"/>
      <c r="L27" s="38"/>
      <c r="M27" s="44"/>
      <c r="O27" s="21"/>
    </row>
    <row r="28" spans="1:15" ht="30">
      <c r="A28" s="8" t="s">
        <v>15</v>
      </c>
      <c r="C28" s="6"/>
      <c r="D28" s="21">
        <f>188800+11400+313000</f>
        <v>513200</v>
      </c>
      <c r="E28" s="31">
        <f>143960+108560+34054.8</f>
        <v>286574.8</v>
      </c>
      <c r="F28" s="31"/>
      <c r="G28" s="31"/>
      <c r="H28" s="18"/>
      <c r="I28" s="18"/>
      <c r="J28" s="36"/>
      <c r="K28" s="38"/>
      <c r="L28" s="39"/>
      <c r="M28" s="44"/>
      <c r="O28" s="21"/>
    </row>
    <row r="29" spans="1:15" ht="30">
      <c r="A29" s="8" t="s">
        <v>37</v>
      </c>
      <c r="C29" s="6"/>
      <c r="D29" s="21">
        <v>37760</v>
      </c>
      <c r="E29" s="31">
        <f>186813.95+226347.99</f>
        <v>413161.94</v>
      </c>
      <c r="F29" s="35"/>
      <c r="G29" s="31"/>
      <c r="H29" s="35"/>
      <c r="I29" s="18"/>
      <c r="J29" s="36"/>
      <c r="K29" s="37"/>
      <c r="L29" s="38"/>
      <c r="M29" s="43"/>
      <c r="N29" s="45"/>
      <c r="O29" s="21"/>
    </row>
    <row r="30" spans="1:15" ht="15">
      <c r="A30" s="3" t="s">
        <v>16</v>
      </c>
      <c r="C30" s="4"/>
      <c r="D30" s="22">
        <f>+D37+D31+D32</f>
        <v>359774.68</v>
      </c>
      <c r="E30" s="19">
        <f>+E31+E35+E37+E32+E33+E36+E39</f>
        <v>389778.63999999996</v>
      </c>
      <c r="F30" s="19">
        <f>+F37+F39</f>
        <v>0</v>
      </c>
      <c r="G30" s="19">
        <f>+G31+G33+G34+G35+G39</f>
        <v>0</v>
      </c>
      <c r="H30" s="22">
        <f>+H37+H39</f>
        <v>0</v>
      </c>
      <c r="I30" s="22">
        <f>+I37+I39+I31+I33</f>
        <v>0</v>
      </c>
      <c r="J30" s="22">
        <f>+J33+J34+J37+J39</f>
        <v>0</v>
      </c>
      <c r="K30" s="22">
        <f>+K32+K33+K35+K37+K39</f>
        <v>0</v>
      </c>
      <c r="L30" s="22">
        <f>+L33+L35+L37+L39</f>
        <v>0</v>
      </c>
      <c r="M30" s="22">
        <f>+M31+M32+M33+M35+M37+M39</f>
        <v>0</v>
      </c>
      <c r="N30" s="22">
        <f>+N31+N32+N33+N35+N37+N39</f>
        <v>0</v>
      </c>
      <c r="O30" s="22">
        <f>+C30+D30+E30+F30+G30+H30+I30+J30+K30+L30+M30+N30</f>
        <v>749553.32</v>
      </c>
    </row>
    <row r="31" spans="1:15" ht="30">
      <c r="A31" s="8" t="s">
        <v>17</v>
      </c>
      <c r="C31" s="6"/>
      <c r="D31" s="21">
        <v>21075</v>
      </c>
      <c r="E31" s="31">
        <v>11745</v>
      </c>
      <c r="F31" s="31"/>
      <c r="G31" s="31"/>
      <c r="H31" s="18"/>
      <c r="I31" s="18"/>
      <c r="J31" s="36"/>
      <c r="K31" s="38"/>
      <c r="L31" s="38"/>
      <c r="M31" s="41"/>
      <c r="N31" s="46"/>
      <c r="O31" s="21"/>
    </row>
    <row r="32" spans="1:15" ht="15">
      <c r="A32" s="8" t="s">
        <v>18</v>
      </c>
      <c r="C32" s="6"/>
      <c r="D32" s="21">
        <f>17700+28999.68</f>
        <v>46699.68</v>
      </c>
      <c r="E32" s="31">
        <v>329.99</v>
      </c>
      <c r="G32" s="31"/>
      <c r="H32" s="35"/>
      <c r="I32" s="18"/>
      <c r="J32" s="37"/>
      <c r="L32" s="39"/>
      <c r="N32" s="46"/>
      <c r="O32" s="21"/>
    </row>
    <row r="33" spans="1:15" ht="30">
      <c r="A33" s="8" t="s">
        <v>19</v>
      </c>
      <c r="C33" s="6"/>
      <c r="D33" s="21"/>
      <c r="E33" s="31">
        <f>9705.5+27799.82+3540</f>
        <v>41045.32</v>
      </c>
      <c r="F33" s="31"/>
      <c r="G33" s="31"/>
      <c r="H33" s="35"/>
      <c r="I33" s="18"/>
      <c r="J33" s="36"/>
      <c r="L33" s="38"/>
      <c r="M33" s="43"/>
      <c r="N33" s="46"/>
      <c r="O33" s="21"/>
    </row>
    <row r="34" spans="1:15" ht="15">
      <c r="A34" s="8" t="s">
        <v>20</v>
      </c>
      <c r="C34" s="6"/>
      <c r="E34" s="31"/>
      <c r="F34" s="31"/>
      <c r="G34" s="31"/>
      <c r="I34" s="18"/>
      <c r="J34" s="37"/>
      <c r="O34" s="21"/>
    </row>
    <row r="35" spans="1:15" ht="30">
      <c r="A35" s="8" t="s">
        <v>21</v>
      </c>
      <c r="C35" s="6"/>
      <c r="E35" s="31">
        <v>19667.98</v>
      </c>
      <c r="F35" s="31"/>
      <c r="G35" s="31"/>
      <c r="I35" s="18"/>
      <c r="J35" s="37"/>
      <c r="K35" s="38"/>
      <c r="L35" s="38"/>
      <c r="M35" s="39"/>
      <c r="N35" s="46"/>
      <c r="O35" s="21"/>
    </row>
    <row r="36" spans="1:15" ht="30">
      <c r="A36" s="8" t="s">
        <v>22</v>
      </c>
      <c r="C36" s="6"/>
      <c r="E36" s="31">
        <v>11497.29</v>
      </c>
      <c r="F36" s="31"/>
      <c r="G36" s="31"/>
      <c r="I36" s="18"/>
      <c r="J36" s="37"/>
      <c r="L36" s="39"/>
      <c r="O36" s="21"/>
    </row>
    <row r="37" spans="1:15" ht="30">
      <c r="A37" s="8" t="s">
        <v>23</v>
      </c>
      <c r="C37" s="6"/>
      <c r="D37" s="31">
        <v>292000</v>
      </c>
      <c r="E37" s="31">
        <f>30000+192000</f>
        <v>222000</v>
      </c>
      <c r="F37" s="31"/>
      <c r="G37" s="31"/>
      <c r="H37" s="18"/>
      <c r="I37" s="18"/>
      <c r="J37" s="36"/>
      <c r="K37" s="37"/>
      <c r="L37" s="38"/>
      <c r="M37" s="39"/>
      <c r="N37" s="46"/>
      <c r="O37" s="21"/>
    </row>
    <row r="38" spans="1:15" ht="45">
      <c r="A38" s="8" t="s">
        <v>38</v>
      </c>
      <c r="C38" s="6"/>
      <c r="D38" s="31"/>
      <c r="E38" s="31"/>
      <c r="F38" s="31"/>
      <c r="G38" s="31"/>
      <c r="I38" s="18"/>
      <c r="J38" s="37"/>
      <c r="O38" s="21"/>
    </row>
    <row r="39" spans="1:15" ht="15">
      <c r="A39" s="8" t="s">
        <v>24</v>
      </c>
      <c r="C39" s="6"/>
      <c r="D39" s="31"/>
      <c r="E39" s="31">
        <f>472+13356.06+7420+62245</f>
        <v>83493.06</v>
      </c>
      <c r="F39" s="31"/>
      <c r="G39" s="31"/>
      <c r="I39" s="18"/>
      <c r="J39" s="37"/>
      <c r="K39" s="38"/>
      <c r="L39" s="39"/>
      <c r="M39" s="43"/>
      <c r="N39" s="46"/>
      <c r="O39" s="21"/>
    </row>
    <row r="40" spans="1:15" ht="15">
      <c r="A40" s="3" t="s">
        <v>25</v>
      </c>
      <c r="C40" s="4"/>
      <c r="D40" s="19"/>
      <c r="E40" s="31"/>
      <c r="G40" s="19"/>
      <c r="M40" s="22"/>
      <c r="O40" s="42">
        <f aca="true" t="shared" si="0" ref="O40:O56">+C40+D40+E40+F40+G40+H40+I40+J40+K40+L40+M40+N40</f>
        <v>0</v>
      </c>
    </row>
    <row r="41" spans="1:15" ht="30">
      <c r="A41" s="8" t="s">
        <v>26</v>
      </c>
      <c r="C41" s="6"/>
      <c r="D41" s="35"/>
      <c r="E41" s="31"/>
      <c r="G41" s="31"/>
      <c r="M41" s="39"/>
      <c r="O41" s="21">
        <f t="shared" si="0"/>
        <v>0</v>
      </c>
    </row>
    <row r="42" spans="1:15" ht="30">
      <c r="A42" s="8" t="s">
        <v>39</v>
      </c>
      <c r="C42" s="6"/>
      <c r="E42" s="31"/>
      <c r="O42" s="21">
        <f t="shared" si="0"/>
        <v>0</v>
      </c>
    </row>
    <row r="43" spans="1:15" ht="30">
      <c r="A43" s="8" t="s">
        <v>40</v>
      </c>
      <c r="C43" s="6"/>
      <c r="E43" s="31"/>
      <c r="O43" s="21">
        <f t="shared" si="0"/>
        <v>0</v>
      </c>
    </row>
    <row r="44" spans="1:15" ht="30">
      <c r="A44" s="8" t="s">
        <v>41</v>
      </c>
      <c r="C44" s="6"/>
      <c r="E44" s="31"/>
      <c r="O44" s="21">
        <f t="shared" si="0"/>
        <v>0</v>
      </c>
    </row>
    <row r="45" spans="1:15" ht="30">
      <c r="A45" s="8" t="s">
        <v>42</v>
      </c>
      <c r="C45" s="6"/>
      <c r="E45" s="31"/>
      <c r="O45" s="21">
        <f t="shared" si="0"/>
        <v>0</v>
      </c>
    </row>
    <row r="46" spans="1:15" ht="30">
      <c r="A46" s="8" t="s">
        <v>27</v>
      </c>
      <c r="C46" s="6"/>
      <c r="E46" s="31"/>
      <c r="O46" s="21">
        <f t="shared" si="0"/>
        <v>0</v>
      </c>
    </row>
    <row r="47" spans="1:15" ht="30">
      <c r="A47" s="8" t="s">
        <v>43</v>
      </c>
      <c r="C47" s="6"/>
      <c r="E47" s="31"/>
      <c r="O47" s="21">
        <f t="shared" si="0"/>
        <v>0</v>
      </c>
    </row>
    <row r="48" spans="1:15" ht="15">
      <c r="A48" s="3" t="s">
        <v>44</v>
      </c>
      <c r="C48" s="4"/>
      <c r="E48" s="31"/>
      <c r="O48" s="21">
        <f t="shared" si="0"/>
        <v>0</v>
      </c>
    </row>
    <row r="49" spans="1:15" ht="30">
      <c r="A49" s="8" t="s">
        <v>45</v>
      </c>
      <c r="C49" s="6"/>
      <c r="E49" s="31"/>
      <c r="O49" s="21">
        <f t="shared" si="0"/>
        <v>0</v>
      </c>
    </row>
    <row r="50" spans="1:15" ht="30">
      <c r="A50" s="8" t="s">
        <v>46</v>
      </c>
      <c r="C50" s="6"/>
      <c r="E50" s="31"/>
      <c r="O50" s="21">
        <f t="shared" si="0"/>
        <v>0</v>
      </c>
    </row>
    <row r="51" spans="1:15" ht="30">
      <c r="A51" s="8" t="s">
        <v>47</v>
      </c>
      <c r="C51" s="6"/>
      <c r="E51" s="31"/>
      <c r="O51" s="21">
        <f t="shared" si="0"/>
        <v>0</v>
      </c>
    </row>
    <row r="52" spans="1:15" ht="30">
      <c r="A52" s="8" t="s">
        <v>48</v>
      </c>
      <c r="C52" s="6"/>
      <c r="E52" s="31"/>
      <c r="O52" s="21">
        <f t="shared" si="0"/>
        <v>0</v>
      </c>
    </row>
    <row r="53" spans="1:15" ht="30">
      <c r="A53" s="8" t="s">
        <v>49</v>
      </c>
      <c r="C53" s="6"/>
      <c r="E53" s="31"/>
      <c r="O53" s="21">
        <f t="shared" si="0"/>
        <v>0</v>
      </c>
    </row>
    <row r="54" spans="1:15" ht="30">
      <c r="A54" s="8" t="s">
        <v>50</v>
      </c>
      <c r="C54" s="6"/>
      <c r="E54" s="31"/>
      <c r="O54" s="21">
        <f t="shared" si="0"/>
        <v>0</v>
      </c>
    </row>
    <row r="55" spans="1:15" ht="30">
      <c r="A55" s="8" t="s">
        <v>51</v>
      </c>
      <c r="C55" s="6"/>
      <c r="E55" s="31"/>
      <c r="O55" s="21">
        <f t="shared" si="0"/>
        <v>0</v>
      </c>
    </row>
    <row r="56" spans="1:15" ht="30">
      <c r="A56" s="3" t="s">
        <v>28</v>
      </c>
      <c r="C56" s="4"/>
      <c r="E56" s="19"/>
      <c r="F56" s="19"/>
      <c r="H56" s="22">
        <f>+H57</f>
        <v>0</v>
      </c>
      <c r="I56" s="19">
        <f>+I57+I61</f>
        <v>0</v>
      </c>
      <c r="J56" s="19"/>
      <c r="K56" s="19"/>
      <c r="L56" s="21">
        <f>+L57</f>
        <v>0</v>
      </c>
      <c r="M56" s="22">
        <f>+M57</f>
        <v>0</v>
      </c>
      <c r="N56" s="22">
        <f>+N57+N60</f>
        <v>0</v>
      </c>
      <c r="O56" s="22">
        <f t="shared" si="0"/>
        <v>0</v>
      </c>
    </row>
    <row r="57" spans="1:15" ht="15">
      <c r="A57" s="8" t="s">
        <v>29</v>
      </c>
      <c r="C57" s="6"/>
      <c r="E57" s="31"/>
      <c r="F57" s="31"/>
      <c r="H57" s="18"/>
      <c r="I57" s="18"/>
      <c r="J57" s="37"/>
      <c r="K57" s="38"/>
      <c r="L57" s="45"/>
      <c r="M57" s="40"/>
      <c r="N57" s="46"/>
      <c r="O57" s="21"/>
    </row>
    <row r="58" spans="1:15" ht="30">
      <c r="A58" s="8" t="s">
        <v>30</v>
      </c>
      <c r="C58" s="6"/>
      <c r="E58" s="31"/>
      <c r="F58" s="31"/>
      <c r="I58" s="18"/>
      <c r="J58" s="37"/>
      <c r="O58" s="21"/>
    </row>
    <row r="59" spans="1:15" ht="30">
      <c r="A59" s="8" t="s">
        <v>31</v>
      </c>
      <c r="C59" s="6"/>
      <c r="E59" s="31"/>
      <c r="F59" s="31"/>
      <c r="I59" s="18"/>
      <c r="J59" s="37"/>
      <c r="O59" s="21"/>
    </row>
    <row r="60" spans="1:15" ht="30">
      <c r="A60" s="8" t="s">
        <v>32</v>
      </c>
      <c r="C60" s="6"/>
      <c r="E60" s="31"/>
      <c r="F60" s="31"/>
      <c r="I60" s="18"/>
      <c r="J60" s="37"/>
      <c r="N60" s="46"/>
      <c r="O60" s="21"/>
    </row>
    <row r="61" spans="1:15" ht="30">
      <c r="A61" s="8" t="s">
        <v>33</v>
      </c>
      <c r="C61" s="6"/>
      <c r="E61" s="31"/>
      <c r="F61" s="31"/>
      <c r="H61" s="18"/>
      <c r="I61" s="18"/>
      <c r="J61" s="37"/>
      <c r="M61" s="40"/>
      <c r="O61" s="21"/>
    </row>
    <row r="62" spans="1:15" ht="30">
      <c r="A62" s="8" t="s">
        <v>52</v>
      </c>
      <c r="C62" s="6"/>
      <c r="E62" s="31"/>
      <c r="I62" s="18"/>
      <c r="J62" s="37"/>
      <c r="O62" s="21"/>
    </row>
    <row r="63" spans="1:15" ht="30">
      <c r="A63" s="8" t="s">
        <v>53</v>
      </c>
      <c r="C63" s="6"/>
      <c r="E63" s="31"/>
      <c r="I63" s="18"/>
      <c r="J63" s="37"/>
      <c r="O63" s="21"/>
    </row>
    <row r="64" spans="1:15" ht="15">
      <c r="A64" s="8" t="s">
        <v>34</v>
      </c>
      <c r="C64" s="6"/>
      <c r="E64" s="31"/>
      <c r="I64" s="18"/>
      <c r="J64" s="37"/>
      <c r="M64" s="40"/>
      <c r="O64" s="21"/>
    </row>
    <row r="65" spans="1:15" ht="45">
      <c r="A65" s="8" t="s">
        <v>54</v>
      </c>
      <c r="C65" s="6"/>
      <c r="E65" s="31"/>
      <c r="I65" s="18"/>
      <c r="O65" s="21"/>
    </row>
    <row r="66" spans="1:15" ht="15">
      <c r="A66" s="3" t="s">
        <v>55</v>
      </c>
      <c r="C66" s="4"/>
      <c r="I66" s="18"/>
      <c r="O66" s="21">
        <f aca="true" t="shared" si="1" ref="O66:O78">+C66+D66+E66+F66+G66+H66+I66+J66+K66+L66+M66+N66</f>
        <v>0</v>
      </c>
    </row>
    <row r="67" spans="1:15" ht="15">
      <c r="A67" s="8" t="s">
        <v>56</v>
      </c>
      <c r="C67" s="6"/>
      <c r="I67" s="18"/>
      <c r="O67" s="21">
        <f t="shared" si="1"/>
        <v>0</v>
      </c>
    </row>
    <row r="68" spans="1:15" ht="15">
      <c r="A68" s="8" t="s">
        <v>57</v>
      </c>
      <c r="C68" s="6"/>
      <c r="I68" s="18"/>
      <c r="O68" s="21">
        <f t="shared" si="1"/>
        <v>0</v>
      </c>
    </row>
    <row r="69" spans="1:15" ht="30">
      <c r="A69" s="8" t="s">
        <v>58</v>
      </c>
      <c r="C69" s="6"/>
      <c r="I69" s="18"/>
      <c r="O69" s="21">
        <f t="shared" si="1"/>
        <v>0</v>
      </c>
    </row>
    <row r="70" spans="1:15" ht="45">
      <c r="A70" s="8" t="s">
        <v>59</v>
      </c>
      <c r="C70" s="6"/>
      <c r="I70" s="18"/>
      <c r="O70" s="21">
        <f t="shared" si="1"/>
        <v>0</v>
      </c>
    </row>
    <row r="71" spans="1:15" ht="30">
      <c r="A71" s="3" t="s">
        <v>60</v>
      </c>
      <c r="C71" s="4"/>
      <c r="I71" s="18"/>
      <c r="O71" s="21">
        <f t="shared" si="1"/>
        <v>0</v>
      </c>
    </row>
    <row r="72" spans="1:15" ht="15">
      <c r="A72" s="8" t="s">
        <v>61</v>
      </c>
      <c r="C72" s="6"/>
      <c r="I72" s="18"/>
      <c r="O72" s="21">
        <f t="shared" si="1"/>
        <v>0</v>
      </c>
    </row>
    <row r="73" spans="1:15" ht="30">
      <c r="A73" s="8" t="s">
        <v>62</v>
      </c>
      <c r="C73" s="6"/>
      <c r="I73" s="18"/>
      <c r="O73" s="21">
        <f t="shared" si="1"/>
        <v>0</v>
      </c>
    </row>
    <row r="74" spans="1:15" ht="15">
      <c r="A74" s="3" t="s">
        <v>63</v>
      </c>
      <c r="C74" s="4"/>
      <c r="I74" s="18"/>
      <c r="O74" s="21">
        <f t="shared" si="1"/>
        <v>0</v>
      </c>
    </row>
    <row r="75" spans="1:15" ht="30">
      <c r="A75" s="8" t="s">
        <v>64</v>
      </c>
      <c r="C75" s="6"/>
      <c r="I75" s="18"/>
      <c r="O75" s="21">
        <f t="shared" si="1"/>
        <v>0</v>
      </c>
    </row>
    <row r="76" spans="1:15" ht="30">
      <c r="A76" s="8" t="s">
        <v>65</v>
      </c>
      <c r="C76" s="6"/>
      <c r="I76" s="18"/>
      <c r="O76" s="21">
        <f t="shared" si="1"/>
        <v>0</v>
      </c>
    </row>
    <row r="77" spans="1:15" ht="30">
      <c r="A77" s="8" t="s">
        <v>66</v>
      </c>
      <c r="C77" s="6"/>
      <c r="I77" s="18"/>
      <c r="O77" s="21">
        <f t="shared" si="1"/>
        <v>0</v>
      </c>
    </row>
    <row r="78" spans="1:15" ht="15">
      <c r="A78" s="9" t="s">
        <v>35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1">
        <f t="shared" si="1"/>
        <v>0</v>
      </c>
    </row>
    <row r="79" spans="1:3" ht="15">
      <c r="A79" s="5"/>
      <c r="C79" s="6"/>
    </row>
    <row r="80" spans="1:14" ht="15">
      <c r="A80" s="1" t="s">
        <v>67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5" ht="30">
      <c r="A81" s="3" t="s">
        <v>68</v>
      </c>
      <c r="C81" s="4"/>
      <c r="H81" s="19"/>
      <c r="M81" s="42"/>
      <c r="O81" s="22">
        <f>SUM(H81:N81)</f>
        <v>0</v>
      </c>
    </row>
    <row r="82" spans="1:8" ht="30">
      <c r="A82" s="8" t="s">
        <v>69</v>
      </c>
      <c r="C82" s="6"/>
      <c r="H82" s="36"/>
    </row>
    <row r="83" spans="1:13" ht="30">
      <c r="A83" s="8" t="s">
        <v>70</v>
      </c>
      <c r="C83" s="6"/>
      <c r="H83" s="36"/>
      <c r="M83" s="41"/>
    </row>
    <row r="84" spans="1:3" ht="15">
      <c r="A84" s="3" t="s">
        <v>71</v>
      </c>
      <c r="C84" s="4"/>
    </row>
    <row r="85" spans="1:3" ht="30">
      <c r="A85" s="8" t="s">
        <v>72</v>
      </c>
      <c r="C85" s="6"/>
    </row>
    <row r="86" spans="1:3" ht="30">
      <c r="A86" s="8" t="s">
        <v>73</v>
      </c>
      <c r="C86" s="6"/>
    </row>
    <row r="87" spans="1:3" ht="30">
      <c r="A87" s="3" t="s">
        <v>74</v>
      </c>
      <c r="C87" s="4"/>
    </row>
    <row r="88" spans="1:3" ht="30">
      <c r="A88" s="8" t="s">
        <v>75</v>
      </c>
      <c r="C88" s="6"/>
    </row>
    <row r="89" spans="1:14" ht="15">
      <c r="A89" s="9" t="s">
        <v>76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1" spans="1:14" ht="31.5">
      <c r="A91" s="10" t="s">
        <v>77</v>
      </c>
      <c r="B91" s="14"/>
      <c r="C91" s="11"/>
      <c r="D91" s="11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4" spans="8:11" ht="16.5">
      <c r="H94" s="23"/>
      <c r="I94" s="24"/>
      <c r="J94" s="25"/>
      <c r="K94" s="26"/>
    </row>
    <row r="95" spans="8:11" ht="15">
      <c r="H95" s="52"/>
      <c r="I95" s="52"/>
      <c r="J95" s="52"/>
      <c r="K95" s="52"/>
    </row>
    <row r="96" spans="8:11" ht="15">
      <c r="H96" s="53"/>
      <c r="I96" s="53"/>
      <c r="J96" s="53"/>
      <c r="K96" s="53"/>
    </row>
    <row r="97" spans="8:11" ht="15">
      <c r="H97" s="53"/>
      <c r="I97" s="53"/>
      <c r="J97" s="53"/>
      <c r="K97" s="53"/>
    </row>
    <row r="98" spans="8:11" ht="15">
      <c r="H98" s="52"/>
      <c r="I98" s="52"/>
      <c r="J98" s="52"/>
      <c r="K98" s="52"/>
    </row>
    <row r="99" spans="8:11" ht="15">
      <c r="H99" s="53"/>
      <c r="I99" s="53"/>
      <c r="J99" s="53"/>
      <c r="K99" s="53"/>
    </row>
    <row r="100" spans="8:11" ht="15">
      <c r="H100" s="53"/>
      <c r="I100" s="53"/>
      <c r="J100" s="53"/>
      <c r="K100" s="53"/>
    </row>
    <row r="101" spans="8:11" ht="15.75" thickBot="1">
      <c r="H101" s="52"/>
      <c r="I101" s="52"/>
      <c r="J101" s="52"/>
      <c r="K101" s="52"/>
    </row>
    <row r="102" spans="8:11" ht="15.75" thickTop="1">
      <c r="H102" s="51" t="s">
        <v>95</v>
      </c>
      <c r="I102" s="51"/>
      <c r="J102" s="51"/>
      <c r="K102" s="51"/>
    </row>
    <row r="103" spans="8:11" ht="15">
      <c r="H103" s="54" t="s">
        <v>92</v>
      </c>
      <c r="I103" s="54"/>
      <c r="J103" s="54"/>
      <c r="K103" s="54"/>
    </row>
  </sheetData>
  <sheetProtection/>
  <mergeCells count="12">
    <mergeCell ref="H101:K101"/>
    <mergeCell ref="H102:K102"/>
    <mergeCell ref="A8:N8"/>
    <mergeCell ref="A9:N9"/>
    <mergeCell ref="A10:N10"/>
    <mergeCell ref="H95:K95"/>
    <mergeCell ref="H96:K96"/>
    <mergeCell ref="H103:K103"/>
    <mergeCell ref="H97:K97"/>
    <mergeCell ref="H98:K98"/>
    <mergeCell ref="H99:K99"/>
    <mergeCell ref="H100:K10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Carlos Coronado</cp:lastModifiedBy>
  <cp:lastPrinted>2020-03-03T15:17:15Z</cp:lastPrinted>
  <dcterms:created xsi:type="dcterms:W3CDTF">2018-04-17T18:57:16Z</dcterms:created>
  <dcterms:modified xsi:type="dcterms:W3CDTF">2022-04-19T19:55:29Z</dcterms:modified>
  <cp:category/>
  <cp:version/>
  <cp:contentType/>
  <cp:contentStatus/>
</cp:coreProperties>
</file>